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D9AD9015-67AB-471A-8E10-B4D76EC4A37B}" xr6:coauthVersionLast="47" xr6:coauthVersionMax="47" xr10:uidLastSave="{00000000-0000-0000-0000-000000000000}"/>
  <bookViews>
    <workbookView xWindow="-120" yWindow="-120" windowWidth="29040" windowHeight="15840" xr2:uid="{150110A9-73A5-41A6-A3F2-D89F940BAA0D}"/>
  </bookViews>
  <sheets>
    <sheet name="05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3" i="1" l="1"/>
  <c r="E111" i="1"/>
  <c r="E106" i="1"/>
  <c r="E101" i="1"/>
  <c r="E99" i="1"/>
  <c r="E96" i="1"/>
  <c r="E94" i="1"/>
  <c r="E90" i="1"/>
  <c r="E85" i="1"/>
  <c r="E83" i="1"/>
  <c r="E76" i="1"/>
  <c r="E69" i="1"/>
  <c r="E65" i="1"/>
  <c r="E60" i="1"/>
  <c r="E55" i="1"/>
  <c r="E51" i="1"/>
  <c r="E46" i="1"/>
  <c r="E41" i="1"/>
  <c r="E37" i="1"/>
  <c r="E27" i="1"/>
  <c r="E17" i="1"/>
  <c r="E14" i="1"/>
  <c r="E12" i="1"/>
  <c r="E114" i="1" l="1"/>
</calcChain>
</file>

<file path=xl/sharedStrings.xml><?xml version="1.0" encoding="utf-8"?>
<sst xmlns="http://schemas.openxmlformats.org/spreadsheetml/2006/main" count="282" uniqueCount="166">
  <si>
    <t>Naziv ustanove: OSNOVNA ŠKOLA MLADOST</t>
  </si>
  <si>
    <t>Adresa: Zagrebačka 25B</t>
  </si>
  <si>
    <t>Telefonski broj:</t>
  </si>
  <si>
    <t>E-pošta: ured@os-mladost-lekenik.skole.hr</t>
  </si>
  <si>
    <t>Poštanski broj i grad: 44272  Lekenik</t>
  </si>
  <si>
    <t>044/527-002</t>
  </si>
  <si>
    <t xml:space="preserve">Web-mjesto: 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</si>
  <si>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</si>
  <si>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</si>
  <si>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</si>
  <si>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</si>
  <si>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</si>
  <si>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</si>
  <si>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</si>
  <si>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>3132 DOPRINOS NA BRUTO</t>
  </si>
  <si>
    <t>DRŽAVNI PRORAČUN RH</t>
  </si>
  <si>
    <t>3121 OSTALI RASHODI ZA ZAPOSLENE</t>
  </si>
  <si>
    <t>UKUPNO 31</t>
  </si>
  <si>
    <t>3211 SLUŽBENA PUTOVANJA</t>
  </si>
  <si>
    <t>UKUPNO 3211</t>
  </si>
  <si>
    <t>3213 STRUČNO USAVRŠAVANJE</t>
  </si>
  <si>
    <t>ZAGREB</t>
  </si>
  <si>
    <t>UKUPNO 3213</t>
  </si>
  <si>
    <t xml:space="preserve">PROXIMA INFORMATIKA </t>
  </si>
  <si>
    <t>PETRINJA</t>
  </si>
  <si>
    <t>3221 UREDSKI MATERIJAL I OSTALI MATERIJALNI RASHODI</t>
  </si>
  <si>
    <t>PROPRINT</t>
  </si>
  <si>
    <t>NARODNE NOVINE</t>
  </si>
  <si>
    <t>KREATIVA</t>
  </si>
  <si>
    <t>KOVAČIĆ KONZALTING</t>
  </si>
  <si>
    <t>TROGIR</t>
  </si>
  <si>
    <t>ALFA</t>
  </si>
  <si>
    <t>ABIMED</t>
  </si>
  <si>
    <t>KAŠTELIR</t>
  </si>
  <si>
    <t>D.D. LAB</t>
  </si>
  <si>
    <t>VELIKA GORICA</t>
  </si>
  <si>
    <t>KANPAK</t>
  </si>
  <si>
    <t>UKUPNO 3221</t>
  </si>
  <si>
    <t>STUDENAC</t>
  </si>
  <si>
    <t>OMIŠ</t>
  </si>
  <si>
    <t>3222 MATERIJAL I SIROVINE</t>
  </si>
  <si>
    <t>PROMES CVANCIGER</t>
  </si>
  <si>
    <t>SISAK</t>
  </si>
  <si>
    <t>NEWMIP</t>
  </si>
  <si>
    <t>LEDO PLUS</t>
  </si>
  <si>
    <t>OPG LJILJANA KUŠAN</t>
  </si>
  <si>
    <t>OPG NIKOLA BUREŠ</t>
  </si>
  <si>
    <t>3223 MATERIJAL I SIROVINE</t>
  </si>
  <si>
    <t>MARTINAJ</t>
  </si>
  <si>
    <t>GLINA</t>
  </si>
  <si>
    <t>MM MESNA INDUSTRIJA</t>
  </si>
  <si>
    <t>KRAŠIĆ</t>
  </si>
  <si>
    <t>VINDIJA</t>
  </si>
  <si>
    <t>VARAŽDIN</t>
  </si>
  <si>
    <t>UKUPNO 3222</t>
  </si>
  <si>
    <t>HEP-OPSKRBA</t>
  </si>
  <si>
    <t>3223 ENERGIJA</t>
  </si>
  <si>
    <t>INA-INDUSTRIJA NAFTE</t>
  </si>
  <si>
    <t>GRENKE HRVATSKA</t>
  </si>
  <si>
    <t>UKUPNO 3223</t>
  </si>
  <si>
    <t>3224 MATERIJAL I DIJELOVI ZA TEKUĆE I INVESTICIJSKO ODRŽAVANJE</t>
  </si>
  <si>
    <t>3225 MATERIJAL I DIJELOVI ZA TEKUĆE I INVESTICIJSKO ODRŽAVANJE</t>
  </si>
  <si>
    <t>SMIT COMMERCE</t>
  </si>
  <si>
    <t>UKUPNO 3224</t>
  </si>
  <si>
    <t>FOTO STUDIO A1</t>
  </si>
  <si>
    <t>3225 SITNI INVENTAR I AUTO GUME</t>
  </si>
  <si>
    <t>DECATHLON</t>
  </si>
  <si>
    <t>METRO CASH&amp;CARRY</t>
  </si>
  <si>
    <t>FERIVI</t>
  </si>
  <si>
    <t>TENJA</t>
  </si>
  <si>
    <t>UKUPNO 3225</t>
  </si>
  <si>
    <t>A1 HRVATSKA</t>
  </si>
  <si>
    <t>3231 USLUGE TELEFONA, POŠTE  I PRIJEVOZA</t>
  </si>
  <si>
    <t>HP-HRVATSKA POŠTA</t>
  </si>
  <si>
    <t>UNA TRANS</t>
  </si>
  <si>
    <t>UKUPNO 3231</t>
  </si>
  <si>
    <t>GME KOMUNIKACIJE</t>
  </si>
  <si>
    <t>MOŠĆENICA</t>
  </si>
  <si>
    <t>3232 USLUGE TEKUĆEG I INVESTICIJSKOG ODRŽAVANJA</t>
  </si>
  <si>
    <t>PROFI LABORIS</t>
  </si>
  <si>
    <t>AXIANS HRVATSKA</t>
  </si>
  <si>
    <t>UKUPNO 3232</t>
  </si>
  <si>
    <t>VODE BANOVINE</t>
  </si>
  <si>
    <t>3234 KOMUNALNE USLUGE</t>
  </si>
  <si>
    <t>GOSPODARENJE OTPADOM</t>
  </si>
  <si>
    <t xml:space="preserve">ELDIM </t>
  </si>
  <si>
    <t>D. VUKOJEVAC</t>
  </si>
  <si>
    <t>OPĆINA LEKENIK</t>
  </si>
  <si>
    <t>LEKENIK</t>
  </si>
  <si>
    <t>UKUPNO 3234</t>
  </si>
  <si>
    <t>ZAVOD ZA JAVNO ZDRAVSTVO SMŽ</t>
  </si>
  <si>
    <t>3236 ZDRAVSTVENE I VETERINARSKE USLUGE</t>
  </si>
  <si>
    <t>ZAVOD ZA JAVNO ZDRAVSTVO ZAG. ŽUPANIJE</t>
  </si>
  <si>
    <t>3237 ZDRAVSTVENE I VETERINARSKE USLUGE</t>
  </si>
  <si>
    <t>POLIKLINIKA SVETI ROK</t>
  </si>
  <si>
    <t>UKUPNO 3236</t>
  </si>
  <si>
    <t>CS DATA</t>
  </si>
  <si>
    <t>3238 RAČUNALNE USLUGE</t>
  </si>
  <si>
    <t>UDRUGA LANAC KRETANJA</t>
  </si>
  <si>
    <t>FOKUS INFOPROJEKT</t>
  </si>
  <si>
    <t>LIBUSOFT CICOM</t>
  </si>
  <si>
    <t>3239 RAČUNALNE USLUGE</t>
  </si>
  <si>
    <t>FLOA d.o.o.</t>
  </si>
  <si>
    <t>UKUPNO 3238</t>
  </si>
  <si>
    <t>3239 OSTALE USLUGE</t>
  </si>
  <si>
    <t>3240 OSTALE USLUGE</t>
  </si>
  <si>
    <t>ZADRUŽNA ŠTAMPA</t>
  </si>
  <si>
    <t>3241 OSTALE USLUGE</t>
  </si>
  <si>
    <t>ŠKOLSKA KNJIGA</t>
  </si>
  <si>
    <t>3242 OSTALE USLUGE</t>
  </si>
  <si>
    <t>RAČUNOVODSTVO I FINANCIJE</t>
  </si>
  <si>
    <t>3243 OSTALE USLUGE</t>
  </si>
  <si>
    <t>TIM4PIN</t>
  </si>
  <si>
    <t>3244 OSTALE USLUGE</t>
  </si>
  <si>
    <t>UKUPNO 3239</t>
  </si>
  <si>
    <t>EUROHERC OSIGURANJE</t>
  </si>
  <si>
    <t>3292 PREMIJE OSIGURANJA</t>
  </si>
  <si>
    <t>UKUPNO 3292</t>
  </si>
  <si>
    <t>LAG Zrinska gora</t>
  </si>
  <si>
    <t>3294 ČLANARINE</t>
  </si>
  <si>
    <t>HSUZ</t>
  </si>
  <si>
    <t>HUROŠ</t>
  </si>
  <si>
    <t>3295 ČLANARINE</t>
  </si>
  <si>
    <t>HZOŠ</t>
  </si>
  <si>
    <t>UKUPNO 3294</t>
  </si>
  <si>
    <t>J.B.KRALJIČKOVIĆ</t>
  </si>
  <si>
    <t>O3324669059</t>
  </si>
  <si>
    <t>3295 PRISTOJBE I NAKNADE</t>
  </si>
  <si>
    <t>O.M.SUPPORT</t>
  </si>
  <si>
    <t>HRVATSKA RADIOTELEVIZIJA</t>
  </si>
  <si>
    <t>UKUPNO 3295</t>
  </si>
  <si>
    <t>PORUKA, vl. TEA PRIŠLIN</t>
  </si>
  <si>
    <t>3299 OSTALI NESPOMENUTI RASHODI POSLOVANJA</t>
  </si>
  <si>
    <t>UKUPNO 3299</t>
  </si>
  <si>
    <t>FINANCIJSKA AGENCIJA</t>
  </si>
  <si>
    <t>3431 BANKARSKE USLUGE I USLUGE PLATNOG PROMETA</t>
  </si>
  <si>
    <t>ZAGREBAČKA BANKA</t>
  </si>
  <si>
    <t>UKUPNO 3431</t>
  </si>
  <si>
    <t>PRO-ING</t>
  </si>
  <si>
    <t>4214 OSTALI GRAĐEVINSKI OBJEKTI-PLINOVOD</t>
  </si>
  <si>
    <t>UKUPNO 4214</t>
  </si>
  <si>
    <t>KF-INTERAKTIV d.o.o.</t>
  </si>
  <si>
    <t>4221 UREDSKA OPREMA I NAMJEŠTAJ</t>
  </si>
  <si>
    <t>FLIBA d.o.o.</t>
  </si>
  <si>
    <t>UKUPNO 4221</t>
  </si>
  <si>
    <t>4241 KNJIGE</t>
  </si>
  <si>
    <t>PROFILL KLETT</t>
  </si>
  <si>
    <t>O7189160632</t>
  </si>
  <si>
    <t>4242 KNJIGE</t>
  </si>
  <si>
    <t>KRŠĆANSKA SADAŠNJOST</t>
  </si>
  <si>
    <t>4243 KNJIGE</t>
  </si>
  <si>
    <t>UKUPNO 4241</t>
  </si>
  <si>
    <t>4262 ULAGANJA U RAČUNALNE PROGRAME</t>
  </si>
  <si>
    <t>UKUPNO 4262</t>
  </si>
  <si>
    <t>SVEUKUPNO</t>
  </si>
  <si>
    <t>Svibanj 2025.</t>
  </si>
  <si>
    <t>3111 BRUTO PLAĆE ZA REDOVAN RAD ZA  05/2025</t>
  </si>
  <si>
    <t>3212   PRIJEVOZ ZA 05/2025</t>
  </si>
  <si>
    <t>3295 NOVČANA NAKNADA POSLODAVCA ZBOG NEZAPOŠLJAVANJA OSOBA S INVALIDITETOM 05/2025</t>
  </si>
  <si>
    <t>UTOLICA</t>
  </si>
  <si>
    <t>LJEKARNE SISAČKO-MOSL.ŽUP.</t>
  </si>
  <si>
    <t>AGRO SIMPA</t>
  </si>
  <si>
    <t>GLAS KONCILA</t>
  </si>
  <si>
    <t>3D FLOMAKS</t>
  </si>
  <si>
    <t>HRVATSKI KINEZIOLOŠKI SAVEZ</t>
  </si>
  <si>
    <t>NAKLADA SLAP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</si>
</sst>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20"/>
      <name val="Aptos Narrow"/>
      <family val="2"/>
      <scheme val="minor"/>
    </font>
    <font>
      <b/>
      <sz val="20"/>
      <color theme="4" tint="-0.499984740745262"/>
      <name val="Aptos Display"/>
      <family val="2"/>
      <charset val="238"/>
      <scheme val="major"/>
    </font>
    <font>
      <sz val="20"/>
      <color theme="4" tint="-0.499984740745262"/>
      <name val="Aptos Narrow"/>
      <family val="2"/>
      <scheme val="minor"/>
    </font>
    <font>
      <sz val="18"/>
      <color theme="4" tint="-0.24994659260841701"/>
      <name val="Aptos Display"/>
      <family val="2"/>
      <scheme val="major"/>
    </font>
    <font>
      <sz val="20"/>
      <color theme="4" tint="-0.24994659260841701"/>
      <name val="Aptos Display"/>
      <family val="2"/>
      <scheme val="major"/>
    </font>
    <font>
      <sz val="20"/>
      <color theme="2" tint="-0.749961851863155"/>
      <name val="Aptos Narrow"/>
      <family val="2"/>
      <scheme val="minor"/>
    </font>
    <font>
      <b/>
      <sz val="20"/>
      <color theme="2" tint="-0.749961851863155"/>
      <name val="Aptos Narrow"/>
      <family val="2"/>
      <charset val="238"/>
      <scheme val="minor"/>
    </font>
    <font>
      <sz val="20"/>
      <color rgb="FF424242"/>
      <name val="Aptos Narrow"/>
      <family val="2"/>
      <charset val="238"/>
      <scheme val="minor"/>
    </font>
    <font>
      <b/>
      <sz val="20"/>
      <color rgb="FF424242"/>
      <name val="Aptos Narrow"/>
      <family val="2"/>
      <charset val="238"/>
      <scheme val="minor"/>
    </font>
    <font>
      <sz val="20"/>
      <color theme="2" tint="-0.749961851863155"/>
      <name val="Aptos Narrow"/>
      <family val="2"/>
      <charset val="238"/>
      <scheme val="minor"/>
    </font>
    <font>
      <b/>
      <sz val="20"/>
      <color theme="2" tint="-0.749961851863155"/>
      <name val="Aptos Narrow"/>
      <family val="2"/>
      <scheme val="minor"/>
    </font>
    <font>
      <sz val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35">
    <xf numFmtId="0" fontId="0" fillId="0" borderId="0" xfId="0"/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17" fontId="6" fillId="0" borderId="0" xfId="2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center" vertical="center"/>
    </xf>
    <xf numFmtId="0" fontId="9" fillId="0" borderId="0" xfId="3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/>
    </xf>
    <xf numFmtId="44" fontId="11" fillId="3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/>
    </xf>
    <xf numFmtId="44" fontId="14" fillId="3" borderId="0" xfId="0" applyNumberFormat="1" applyFont="1" applyFill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top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34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20"/>
        <color theme="2" tint="-0.749961851863155"/>
        <name val="Aptos Narrow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20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20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80A00622-318D-4E6C-B125-687ACC3D8402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03F6A4-A0BA-46A1-92C3-DF05C9459716}" name="FakturaProjekta23" displayName="FakturaProjekta23" ref="A6:E114" headerRowDxfId="26" dataDxfId="25" totalsRowDxfId="24" headerRowCellStyle="Naslov 3">
  <autoFilter ref="A6:E114" xr:uid="{3A0172C9-A9F8-4013-88ED-CBFC6D444259}"/>
  <tableColumns count="5">
    <tableColumn id="7" xr3:uid="{2FE18B58-EED5-43F9-A046-97E83430F33A}" name="Naziv primatelja" dataDxfId="22" totalsRowDxfId="23"/>
    <tableColumn id="8" xr3:uid="{3AD49F21-6F71-4C8E-B20F-9591A92883F1}" name="OIB primatelja" dataDxfId="20" totalsRowDxfId="21" dataCellStyle="Normalno"/>
    <tableColumn id="10" xr3:uid="{32CC7535-061E-42B9-B0F1-1C87439664A1}" name="Sjedište primatelja" dataDxfId="18" totalsRowDxfId="19" dataCellStyle="Normalno"/>
    <tableColumn id="3" xr3:uid="{3EE16587-33BF-4A59-905E-6DDAC898A824}" name="Vrsta rashoda i izdatka" dataDxfId="16" totalsRowDxfId="17"/>
    <tableColumn id="11" xr3:uid="{1DE8DD9F-8F88-402E-B031-E267BFEA23E6}" name="Iznos" totalsRowFunction="count" dataDxfId="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C9F02-4BED-464F-9301-40FF0C53C9A9}">
  <sheetPr>
    <pageSetUpPr fitToPage="1"/>
  </sheetPr>
  <dimension ref="A1:E114"/>
  <sheetViews>
    <sheetView tabSelected="1" topLeftCell="A105" workbookViewId="0">
      <selection activeCell="A111" sqref="A111"/>
    </sheetView>
  </sheetViews>
  <sheetFormatPr defaultRowHeight="15" x14ac:dyDescent="0.25"/>
  <cols>
    <col min="1" max="1" width="49.85546875" style="34" customWidth="1"/>
    <col min="2" max="2" width="33" style="34" customWidth="1"/>
    <col min="3" max="3" width="30.42578125" style="34" customWidth="1"/>
    <col min="4" max="4" width="89.42578125" style="34" customWidth="1"/>
    <col min="5" max="5" width="41.140625" style="34" customWidth="1"/>
  </cols>
  <sheetData>
    <row r="1" spans="1:5" ht="24.75" thickBot="1" x14ac:dyDescent="0.3">
      <c r="A1" s="1" t="s">
        <v>0</v>
      </c>
      <c r="B1" s="1"/>
      <c r="C1" s="1"/>
      <c r="D1" s="1"/>
      <c r="E1" s="1"/>
    </row>
    <row r="2" spans="1:5" ht="27" thickTop="1" x14ac:dyDescent="0.25">
      <c r="A2" s="2" t="s">
        <v>1</v>
      </c>
      <c r="B2" s="2"/>
      <c r="C2" s="3" t="s">
        <v>2</v>
      </c>
      <c r="D2" s="4" t="s">
        <v>3</v>
      </c>
      <c r="E2" s="4"/>
    </row>
    <row r="3" spans="1:5" ht="26.25" x14ac:dyDescent="0.25">
      <c r="A3" s="5" t="s">
        <v>4</v>
      </c>
      <c r="B3" s="5"/>
      <c r="C3" s="6" t="s">
        <v>5</v>
      </c>
      <c r="D3" s="7" t="s">
        <v>6</v>
      </c>
      <c r="E3" s="7"/>
    </row>
    <row r="4" spans="1:5" ht="26.25" x14ac:dyDescent="0.25">
      <c r="A4" s="8" t="s">
        <v>155</v>
      </c>
      <c r="B4" s="9"/>
      <c r="C4" s="9"/>
      <c r="D4" s="9"/>
      <c r="E4" s="9"/>
    </row>
    <row r="5" spans="1:5" ht="26.25" x14ac:dyDescent="0.25">
      <c r="A5" s="10" t="s">
        <v>7</v>
      </c>
      <c r="B5" s="10"/>
      <c r="C5" s="10"/>
      <c r="D5" s="10"/>
      <c r="E5" s="10"/>
    </row>
    <row r="6" spans="1:5" ht="26.25" x14ac:dyDescent="0.25">
      <c r="A6" s="11" t="s">
        <v>8</v>
      </c>
      <c r="B6" s="11" t="s">
        <v>9</v>
      </c>
      <c r="C6" s="11" t="s">
        <v>10</v>
      </c>
      <c r="D6" s="11" t="s">
        <v>11</v>
      </c>
      <c r="E6" s="12" t="s">
        <v>12</v>
      </c>
    </row>
    <row r="7" spans="1:5" ht="26.25" x14ac:dyDescent="0.25">
      <c r="A7" s="13" t="s">
        <v>13</v>
      </c>
      <c r="B7" s="13"/>
      <c r="C7" s="14"/>
      <c r="D7" s="15" t="s">
        <v>156</v>
      </c>
      <c r="E7" s="16">
        <v>111881.29</v>
      </c>
    </row>
    <row r="8" spans="1:5" ht="26.25" x14ac:dyDescent="0.25">
      <c r="A8" s="13" t="s">
        <v>13</v>
      </c>
      <c r="B8" s="13"/>
      <c r="C8" s="14"/>
      <c r="D8" s="15" t="s">
        <v>157</v>
      </c>
      <c r="E8" s="16">
        <v>6128.34</v>
      </c>
    </row>
    <row r="9" spans="1:5" ht="26.25" x14ac:dyDescent="0.25">
      <c r="A9" s="13" t="s">
        <v>13</v>
      </c>
      <c r="B9" s="13"/>
      <c r="C9" s="14"/>
      <c r="D9" s="15" t="s">
        <v>14</v>
      </c>
      <c r="E9" s="16">
        <v>18460.439999999999</v>
      </c>
    </row>
    <row r="10" spans="1:5" ht="52.5" x14ac:dyDescent="0.25">
      <c r="A10" s="13" t="s">
        <v>15</v>
      </c>
      <c r="B10" s="13">
        <v>18683136487</v>
      </c>
      <c r="C10" s="14"/>
      <c r="D10" s="15" t="s">
        <v>158</v>
      </c>
      <c r="E10" s="17">
        <v>0</v>
      </c>
    </row>
    <row r="11" spans="1:5" ht="26.25" x14ac:dyDescent="0.25">
      <c r="A11" s="13" t="s">
        <v>13</v>
      </c>
      <c r="B11" s="13"/>
      <c r="C11" s="14"/>
      <c r="D11" s="15" t="s">
        <v>16</v>
      </c>
      <c r="E11" s="16">
        <v>0</v>
      </c>
    </row>
    <row r="12" spans="1:5" ht="26.25" x14ac:dyDescent="0.25">
      <c r="A12" s="18" t="s">
        <v>17</v>
      </c>
      <c r="B12" s="18"/>
      <c r="C12" s="19"/>
      <c r="D12" s="20"/>
      <c r="E12" s="21">
        <f>SUM(E7,E8,E9,E10,E11)</f>
        <v>136470.06999999998</v>
      </c>
    </row>
    <row r="13" spans="1:5" ht="26.25" x14ac:dyDescent="0.25">
      <c r="A13" s="13" t="s">
        <v>13</v>
      </c>
      <c r="B13" s="13"/>
      <c r="C13" s="14"/>
      <c r="D13" s="15" t="s">
        <v>18</v>
      </c>
      <c r="E13" s="16">
        <v>1009.1</v>
      </c>
    </row>
    <row r="14" spans="1:5" ht="26.25" x14ac:dyDescent="0.25">
      <c r="A14" s="18" t="s">
        <v>19</v>
      </c>
      <c r="B14" s="18"/>
      <c r="C14" s="19"/>
      <c r="D14" s="20"/>
      <c r="E14" s="21">
        <f>SUM(E13)</f>
        <v>1009.1</v>
      </c>
    </row>
    <row r="15" spans="1:5" ht="26.25" x14ac:dyDescent="0.25">
      <c r="A15" s="13" t="s">
        <v>164</v>
      </c>
      <c r="B15" s="13">
        <v>46745727313</v>
      </c>
      <c r="C15" s="14" t="s">
        <v>21</v>
      </c>
      <c r="D15" s="15" t="s">
        <v>20</v>
      </c>
      <c r="E15" s="16">
        <v>110</v>
      </c>
    </row>
    <row r="16" spans="1:5" ht="26.25" x14ac:dyDescent="0.25">
      <c r="A16" s="13" t="s">
        <v>165</v>
      </c>
      <c r="B16" s="22">
        <v>70108447975</v>
      </c>
      <c r="C16" s="14" t="s">
        <v>21</v>
      </c>
      <c r="D16" s="15" t="s">
        <v>20</v>
      </c>
      <c r="E16" s="16">
        <v>399.3</v>
      </c>
    </row>
    <row r="17" spans="1:5" ht="26.25" x14ac:dyDescent="0.25">
      <c r="A17" s="18" t="s">
        <v>22</v>
      </c>
      <c r="B17" s="23"/>
      <c r="C17" s="19"/>
      <c r="D17" s="20"/>
      <c r="E17" s="21">
        <f>SUM(E15:E16)</f>
        <v>509.3</v>
      </c>
    </row>
    <row r="18" spans="1:5" ht="52.5" x14ac:dyDescent="0.25">
      <c r="A18" s="13" t="s">
        <v>23</v>
      </c>
      <c r="B18" s="13">
        <v>35956517501</v>
      </c>
      <c r="C18" s="14" t="s">
        <v>24</v>
      </c>
      <c r="D18" s="15" t="s">
        <v>25</v>
      </c>
      <c r="E18" s="16">
        <v>0</v>
      </c>
    </row>
    <row r="19" spans="1:5" ht="52.5" x14ac:dyDescent="0.25">
      <c r="A19" s="13" t="s">
        <v>26</v>
      </c>
      <c r="B19" s="13">
        <v>72612732139</v>
      </c>
      <c r="C19" s="14" t="s">
        <v>21</v>
      </c>
      <c r="D19" s="15" t="s">
        <v>25</v>
      </c>
      <c r="E19" s="17">
        <v>318.35000000000002</v>
      </c>
    </row>
    <row r="20" spans="1:5" ht="52.5" x14ac:dyDescent="0.25">
      <c r="A20" s="13" t="s">
        <v>27</v>
      </c>
      <c r="B20" s="13">
        <v>64546066176</v>
      </c>
      <c r="C20" s="14" t="s">
        <v>21</v>
      </c>
      <c r="D20" s="15" t="s">
        <v>25</v>
      </c>
      <c r="E20" s="16">
        <v>0</v>
      </c>
    </row>
    <row r="21" spans="1:5" ht="52.5" x14ac:dyDescent="0.25">
      <c r="A21" s="13" t="s">
        <v>28</v>
      </c>
      <c r="B21" s="13">
        <v>37351859504</v>
      </c>
      <c r="C21" s="14" t="s">
        <v>21</v>
      </c>
      <c r="D21" s="15" t="s">
        <v>25</v>
      </c>
      <c r="E21" s="16"/>
    </row>
    <row r="22" spans="1:5" ht="52.5" x14ac:dyDescent="0.25">
      <c r="A22" s="13" t="s">
        <v>29</v>
      </c>
      <c r="B22" s="13">
        <v>79608058419</v>
      </c>
      <c r="C22" s="14" t="s">
        <v>30</v>
      </c>
      <c r="D22" s="15" t="s">
        <v>25</v>
      </c>
      <c r="E22" s="17">
        <v>0</v>
      </c>
    </row>
    <row r="23" spans="1:5" ht="52.5" x14ac:dyDescent="0.25">
      <c r="A23" s="13" t="s">
        <v>31</v>
      </c>
      <c r="B23" s="13"/>
      <c r="C23" s="14" t="s">
        <v>21</v>
      </c>
      <c r="D23" s="15" t="s">
        <v>25</v>
      </c>
      <c r="E23" s="16">
        <v>0</v>
      </c>
    </row>
    <row r="24" spans="1:5" ht="52.5" x14ac:dyDescent="0.25">
      <c r="A24" s="24" t="s">
        <v>32</v>
      </c>
      <c r="B24" s="13">
        <v>48014643167</v>
      </c>
      <c r="C24" s="14" t="s">
        <v>33</v>
      </c>
      <c r="D24" s="15" t="s">
        <v>25</v>
      </c>
      <c r="E24" s="16">
        <v>0</v>
      </c>
    </row>
    <row r="25" spans="1:5" ht="52.5" x14ac:dyDescent="0.25">
      <c r="A25" s="13" t="s">
        <v>34</v>
      </c>
      <c r="B25" s="13">
        <v>43797896040</v>
      </c>
      <c r="C25" s="14" t="s">
        <v>35</v>
      </c>
      <c r="D25" s="15" t="s">
        <v>25</v>
      </c>
      <c r="E25" s="16">
        <v>476.88</v>
      </c>
    </row>
    <row r="26" spans="1:5" ht="52.5" x14ac:dyDescent="0.25">
      <c r="A26" s="13" t="s">
        <v>36</v>
      </c>
      <c r="B26" s="13">
        <v>11046685815</v>
      </c>
      <c r="C26" s="14" t="s">
        <v>21</v>
      </c>
      <c r="D26" s="15" t="s">
        <v>25</v>
      </c>
      <c r="E26" s="16">
        <v>0</v>
      </c>
    </row>
    <row r="27" spans="1:5" ht="26.25" x14ac:dyDescent="0.25">
      <c r="A27" s="18" t="s">
        <v>37</v>
      </c>
      <c r="B27" s="18"/>
      <c r="C27" s="19"/>
      <c r="D27" s="20"/>
      <c r="E27" s="21">
        <f>SUM(E18,E19,E20,E21,E22,E23,E24,E25,E26)</f>
        <v>795.23</v>
      </c>
    </row>
    <row r="28" spans="1:5" ht="26.25" x14ac:dyDescent="0.25">
      <c r="A28" s="13" t="s">
        <v>38</v>
      </c>
      <c r="B28" s="13">
        <v>2023029348</v>
      </c>
      <c r="C28" s="14" t="s">
        <v>39</v>
      </c>
      <c r="D28" s="15" t="s">
        <v>40</v>
      </c>
      <c r="E28" s="16">
        <v>25.87</v>
      </c>
    </row>
    <row r="29" spans="1:5" ht="26.25" x14ac:dyDescent="0.25">
      <c r="A29" s="13" t="s">
        <v>41</v>
      </c>
      <c r="B29" s="25">
        <v>52848763122</v>
      </c>
      <c r="C29" s="14" t="s">
        <v>42</v>
      </c>
      <c r="D29" s="15" t="s">
        <v>40</v>
      </c>
      <c r="E29" s="16">
        <v>953.23</v>
      </c>
    </row>
    <row r="30" spans="1:5" ht="26.25" x14ac:dyDescent="0.25">
      <c r="A30" s="13" t="s">
        <v>43</v>
      </c>
      <c r="B30" s="25">
        <v>22916544397</v>
      </c>
      <c r="C30" s="14" t="s">
        <v>42</v>
      </c>
      <c r="D30" s="15" t="s">
        <v>40</v>
      </c>
      <c r="E30" s="16">
        <v>1580.06</v>
      </c>
    </row>
    <row r="31" spans="1:5" ht="26.25" x14ac:dyDescent="0.25">
      <c r="A31" s="13" t="s">
        <v>44</v>
      </c>
      <c r="B31" s="13">
        <v>7179054100</v>
      </c>
      <c r="C31" s="14" t="s">
        <v>21</v>
      </c>
      <c r="D31" s="15" t="s">
        <v>40</v>
      </c>
      <c r="E31" s="16">
        <v>669.17</v>
      </c>
    </row>
    <row r="32" spans="1:5" ht="26.25" x14ac:dyDescent="0.25">
      <c r="A32" s="13" t="s">
        <v>45</v>
      </c>
      <c r="B32" s="13">
        <v>25457712630</v>
      </c>
      <c r="C32" s="14" t="s">
        <v>21</v>
      </c>
      <c r="D32" s="15" t="s">
        <v>40</v>
      </c>
      <c r="E32" s="16">
        <v>0</v>
      </c>
    </row>
    <row r="33" spans="1:5" ht="26.25" x14ac:dyDescent="0.25">
      <c r="A33" s="13" t="s">
        <v>46</v>
      </c>
      <c r="B33" s="13">
        <v>24462499750</v>
      </c>
      <c r="C33" s="14" t="s">
        <v>24</v>
      </c>
      <c r="D33" s="15" t="s">
        <v>47</v>
      </c>
      <c r="E33" s="16">
        <v>0</v>
      </c>
    </row>
    <row r="34" spans="1:5" ht="26.25" x14ac:dyDescent="0.25">
      <c r="A34" s="13" t="s">
        <v>48</v>
      </c>
      <c r="B34" s="13">
        <v>67023434957</v>
      </c>
      <c r="C34" s="14" t="s">
        <v>49</v>
      </c>
      <c r="D34" s="15" t="s">
        <v>40</v>
      </c>
      <c r="E34" s="16">
        <v>2943.05</v>
      </c>
    </row>
    <row r="35" spans="1:5" ht="26.25" x14ac:dyDescent="0.25">
      <c r="A35" s="13" t="s">
        <v>50</v>
      </c>
      <c r="B35" s="13">
        <v>18873787961</v>
      </c>
      <c r="C35" s="14" t="s">
        <v>51</v>
      </c>
      <c r="D35" s="15" t="s">
        <v>40</v>
      </c>
      <c r="E35" s="16">
        <v>442.95</v>
      </c>
    </row>
    <row r="36" spans="1:5" ht="26.25" x14ac:dyDescent="0.25">
      <c r="A36" s="13" t="s">
        <v>52</v>
      </c>
      <c r="B36" s="25">
        <v>44138062462</v>
      </c>
      <c r="C36" s="14" t="s">
        <v>53</v>
      </c>
      <c r="D36" s="15" t="s">
        <v>40</v>
      </c>
      <c r="E36" s="16">
        <v>884.51</v>
      </c>
    </row>
    <row r="37" spans="1:5" ht="26.25" x14ac:dyDescent="0.25">
      <c r="A37" s="18" t="s">
        <v>54</v>
      </c>
      <c r="B37" s="26"/>
      <c r="C37" s="19"/>
      <c r="D37" s="20"/>
      <c r="E37" s="21">
        <f>SUM(E28,E29,E30,E31,E32,E33,E34,E35,E36)</f>
        <v>7498.84</v>
      </c>
    </row>
    <row r="38" spans="1:5" ht="26.25" x14ac:dyDescent="0.25">
      <c r="A38" s="13" t="s">
        <v>55</v>
      </c>
      <c r="B38" s="25">
        <v>63073332379</v>
      </c>
      <c r="C38" s="14" t="s">
        <v>21</v>
      </c>
      <c r="D38" s="15" t="s">
        <v>56</v>
      </c>
      <c r="E38" s="16">
        <v>1376.42</v>
      </c>
    </row>
    <row r="39" spans="1:5" ht="26.25" x14ac:dyDescent="0.25">
      <c r="A39" s="24" t="s">
        <v>57</v>
      </c>
      <c r="B39" s="13">
        <v>27759560625</v>
      </c>
      <c r="C39" s="14" t="s">
        <v>21</v>
      </c>
      <c r="D39" s="15" t="s">
        <v>56</v>
      </c>
      <c r="E39" s="16">
        <v>92.53</v>
      </c>
    </row>
    <row r="40" spans="1:5" ht="26.25" x14ac:dyDescent="0.25">
      <c r="A40" s="13" t="s">
        <v>58</v>
      </c>
      <c r="B40" s="13">
        <v>44115087893</v>
      </c>
      <c r="C40" s="14" t="s">
        <v>21</v>
      </c>
      <c r="D40" s="15" t="s">
        <v>56</v>
      </c>
      <c r="E40" s="16">
        <v>0</v>
      </c>
    </row>
    <row r="41" spans="1:5" ht="26.25" x14ac:dyDescent="0.25">
      <c r="A41" s="18" t="s">
        <v>59</v>
      </c>
      <c r="B41" s="18"/>
      <c r="C41" s="19"/>
      <c r="D41" s="20"/>
      <c r="E41" s="21">
        <f>SUM(E38+E39+E40)</f>
        <v>1468.95</v>
      </c>
    </row>
    <row r="42" spans="1:5" ht="52.5" x14ac:dyDescent="0.25">
      <c r="A42" s="24" t="s">
        <v>161</v>
      </c>
      <c r="B42" s="13">
        <v>75644713167</v>
      </c>
      <c r="C42" s="14" t="s">
        <v>42</v>
      </c>
      <c r="D42" s="15" t="s">
        <v>60</v>
      </c>
      <c r="E42" s="16">
        <v>56.5</v>
      </c>
    </row>
    <row r="43" spans="1:5" ht="52.5" x14ac:dyDescent="0.25">
      <c r="A43" s="24" t="s">
        <v>160</v>
      </c>
      <c r="B43" s="13">
        <v>85377178926</v>
      </c>
      <c r="C43" s="14" t="s">
        <v>42</v>
      </c>
      <c r="D43" s="15" t="s">
        <v>60</v>
      </c>
      <c r="E43" s="16">
        <v>29.42</v>
      </c>
    </row>
    <row r="44" spans="1:5" ht="52.5" x14ac:dyDescent="0.25">
      <c r="A44" s="24" t="s">
        <v>159</v>
      </c>
      <c r="B44" s="13">
        <v>49979554361</v>
      </c>
      <c r="C44" s="14" t="s">
        <v>42</v>
      </c>
      <c r="D44" s="15" t="s">
        <v>61</v>
      </c>
      <c r="E44" s="16">
        <v>92.94</v>
      </c>
    </row>
    <row r="45" spans="1:5" ht="52.5" x14ac:dyDescent="0.25">
      <c r="A45" s="24" t="s">
        <v>62</v>
      </c>
      <c r="B45" s="13"/>
      <c r="C45" s="14"/>
      <c r="D45" s="15" t="s">
        <v>60</v>
      </c>
      <c r="E45" s="16">
        <v>145.35</v>
      </c>
    </row>
    <row r="46" spans="1:5" ht="26.25" x14ac:dyDescent="0.25">
      <c r="A46" s="27" t="s">
        <v>63</v>
      </c>
      <c r="B46" s="18"/>
      <c r="C46" s="19"/>
      <c r="D46" s="20"/>
      <c r="E46" s="21">
        <f>SUM(E42,E43,E45,E44)</f>
        <v>324.20999999999998</v>
      </c>
    </row>
    <row r="47" spans="1:5" ht="26.25" x14ac:dyDescent="0.25">
      <c r="A47" s="28" t="s">
        <v>64</v>
      </c>
      <c r="B47" s="29">
        <v>56370553048</v>
      </c>
      <c r="C47" s="30" t="s">
        <v>21</v>
      </c>
      <c r="D47" s="31" t="s">
        <v>65</v>
      </c>
      <c r="E47" s="32">
        <v>0</v>
      </c>
    </row>
    <row r="48" spans="1:5" ht="26.25" x14ac:dyDescent="0.25">
      <c r="A48" s="28" t="s">
        <v>66</v>
      </c>
      <c r="B48" s="29">
        <v>89516372197</v>
      </c>
      <c r="C48" s="30" t="s">
        <v>21</v>
      </c>
      <c r="D48" s="31" t="s">
        <v>65</v>
      </c>
      <c r="E48" s="32">
        <v>0</v>
      </c>
    </row>
    <row r="49" spans="1:5" ht="26.25" x14ac:dyDescent="0.25">
      <c r="A49" s="28" t="s">
        <v>67</v>
      </c>
      <c r="B49" s="29">
        <v>38016445738</v>
      </c>
      <c r="C49" s="30" t="s">
        <v>21</v>
      </c>
      <c r="D49" s="31" t="s">
        <v>65</v>
      </c>
      <c r="E49" s="32">
        <v>0</v>
      </c>
    </row>
    <row r="50" spans="1:5" ht="26.25" x14ac:dyDescent="0.25">
      <c r="A50" s="28" t="s">
        <v>68</v>
      </c>
      <c r="B50" s="29">
        <v>13270123807</v>
      </c>
      <c r="C50" s="30" t="s">
        <v>69</v>
      </c>
      <c r="D50" s="31" t="s">
        <v>65</v>
      </c>
      <c r="E50" s="32">
        <v>0</v>
      </c>
    </row>
    <row r="51" spans="1:5" ht="26.25" x14ac:dyDescent="0.25">
      <c r="A51" s="27" t="s">
        <v>70</v>
      </c>
      <c r="B51" s="18"/>
      <c r="C51" s="19"/>
      <c r="D51" s="20"/>
      <c r="E51" s="21">
        <f>SUM(E47,E48,E49,E50)</f>
        <v>0</v>
      </c>
    </row>
    <row r="52" spans="1:5" ht="26.25" x14ac:dyDescent="0.25">
      <c r="A52" s="13" t="s">
        <v>71</v>
      </c>
      <c r="B52" s="13">
        <v>29524210204</v>
      </c>
      <c r="C52" s="14" t="s">
        <v>21</v>
      </c>
      <c r="D52" s="15" t="s">
        <v>72</v>
      </c>
      <c r="E52" s="16">
        <v>277.23</v>
      </c>
    </row>
    <row r="53" spans="1:5" ht="26.25" x14ac:dyDescent="0.25">
      <c r="A53" s="13" t="s">
        <v>73</v>
      </c>
      <c r="B53" s="13">
        <v>87311810356</v>
      </c>
      <c r="C53" s="14" t="s">
        <v>35</v>
      </c>
      <c r="D53" s="15" t="s">
        <v>72</v>
      </c>
      <c r="E53" s="16">
        <v>16.239999999999998</v>
      </c>
    </row>
    <row r="54" spans="1:5" ht="26.25" x14ac:dyDescent="0.25">
      <c r="A54" s="13" t="s">
        <v>74</v>
      </c>
      <c r="B54" s="13">
        <v>62245022628</v>
      </c>
      <c r="C54" s="14" t="s">
        <v>24</v>
      </c>
      <c r="D54" s="15" t="s">
        <v>72</v>
      </c>
      <c r="E54" s="16">
        <v>0</v>
      </c>
    </row>
    <row r="55" spans="1:5" ht="26.25" x14ac:dyDescent="0.25">
      <c r="A55" s="18" t="s">
        <v>75</v>
      </c>
      <c r="B55" s="18"/>
      <c r="C55" s="19"/>
      <c r="D55" s="20"/>
      <c r="E55" s="21">
        <f>SUM(E52,E53,E54)</f>
        <v>293.47000000000003</v>
      </c>
    </row>
    <row r="56" spans="1:5" ht="52.5" x14ac:dyDescent="0.25">
      <c r="A56" s="29" t="s">
        <v>76</v>
      </c>
      <c r="B56" s="29">
        <v>91815840511</v>
      </c>
      <c r="C56" s="30" t="s">
        <v>77</v>
      </c>
      <c r="D56" s="31" t="s">
        <v>78</v>
      </c>
      <c r="E56" s="32">
        <v>0</v>
      </c>
    </row>
    <row r="57" spans="1:5" ht="52.5" x14ac:dyDescent="0.25">
      <c r="A57" s="29" t="s">
        <v>79</v>
      </c>
      <c r="B57" s="29">
        <v>22185746741</v>
      </c>
      <c r="C57" s="30" t="s">
        <v>21</v>
      </c>
      <c r="D57" s="31" t="s">
        <v>78</v>
      </c>
      <c r="E57" s="32">
        <v>975</v>
      </c>
    </row>
    <row r="58" spans="1:5" ht="52.5" x14ac:dyDescent="0.25">
      <c r="A58" s="29" t="s">
        <v>80</v>
      </c>
      <c r="B58" s="29">
        <v>55648908488</v>
      </c>
      <c r="C58" s="30" t="s">
        <v>21</v>
      </c>
      <c r="D58" s="31" t="s">
        <v>78</v>
      </c>
      <c r="E58" s="32">
        <v>0</v>
      </c>
    </row>
    <row r="59" spans="1:5" ht="52.5" x14ac:dyDescent="0.25">
      <c r="A59" s="29" t="s">
        <v>163</v>
      </c>
      <c r="B59" s="29">
        <v>48196652223</v>
      </c>
      <c r="C59" s="30" t="s">
        <v>42</v>
      </c>
      <c r="D59" s="31" t="s">
        <v>78</v>
      </c>
      <c r="E59" s="32">
        <v>212.5</v>
      </c>
    </row>
    <row r="60" spans="1:5" ht="26.25" x14ac:dyDescent="0.25">
      <c r="A60" s="18" t="s">
        <v>81</v>
      </c>
      <c r="B60" s="18"/>
      <c r="C60" s="19"/>
      <c r="D60" s="20"/>
      <c r="E60" s="21">
        <f>SUM(E56,E57,E58,E59)</f>
        <v>1187.5</v>
      </c>
    </row>
    <row r="61" spans="1:5" ht="26.25" x14ac:dyDescent="0.25">
      <c r="A61" s="13" t="s">
        <v>82</v>
      </c>
      <c r="B61" s="13">
        <v>12266526926</v>
      </c>
      <c r="C61" s="14" t="s">
        <v>24</v>
      </c>
      <c r="D61" s="15" t="s">
        <v>83</v>
      </c>
      <c r="E61" s="16">
        <v>288.18</v>
      </c>
    </row>
    <row r="62" spans="1:5" ht="26.25" x14ac:dyDescent="0.25">
      <c r="A62" s="13" t="s">
        <v>84</v>
      </c>
      <c r="B62" s="13">
        <v>25388753075</v>
      </c>
      <c r="C62" s="14" t="s">
        <v>42</v>
      </c>
      <c r="D62" s="15" t="s">
        <v>83</v>
      </c>
      <c r="E62" s="16">
        <v>136.13</v>
      </c>
    </row>
    <row r="63" spans="1:5" ht="26.25" x14ac:dyDescent="0.25">
      <c r="A63" s="13" t="s">
        <v>85</v>
      </c>
      <c r="B63" s="13"/>
      <c r="C63" s="14" t="s">
        <v>86</v>
      </c>
      <c r="D63" s="15" t="s">
        <v>83</v>
      </c>
      <c r="E63" s="16">
        <v>0</v>
      </c>
    </row>
    <row r="64" spans="1:5" ht="26.25" x14ac:dyDescent="0.25">
      <c r="A64" s="13" t="s">
        <v>87</v>
      </c>
      <c r="B64" s="13"/>
      <c r="C64" s="14" t="s">
        <v>88</v>
      </c>
      <c r="D64" s="15" t="s">
        <v>83</v>
      </c>
      <c r="E64" s="16">
        <v>482.66</v>
      </c>
    </row>
    <row r="65" spans="1:5" ht="26.25" x14ac:dyDescent="0.25">
      <c r="A65" s="18" t="s">
        <v>89</v>
      </c>
      <c r="B65" s="18"/>
      <c r="C65" s="19"/>
      <c r="D65" s="20"/>
      <c r="E65" s="21">
        <f>SUM(E63+E64+E62+E61)</f>
        <v>906.97</v>
      </c>
    </row>
    <row r="66" spans="1:5" ht="52.5" x14ac:dyDescent="0.25">
      <c r="A66" s="24" t="s">
        <v>90</v>
      </c>
      <c r="B66" s="13">
        <v>29702380901</v>
      </c>
      <c r="C66" s="14" t="s">
        <v>42</v>
      </c>
      <c r="D66" s="15" t="s">
        <v>91</v>
      </c>
      <c r="E66" s="16">
        <v>0</v>
      </c>
    </row>
    <row r="67" spans="1:5" ht="52.5" x14ac:dyDescent="0.25">
      <c r="A67" s="24" t="s">
        <v>92</v>
      </c>
      <c r="B67" s="13">
        <v>20717593431</v>
      </c>
      <c r="C67" s="14" t="s">
        <v>21</v>
      </c>
      <c r="D67" s="15" t="s">
        <v>93</v>
      </c>
      <c r="E67" s="16">
        <v>0</v>
      </c>
    </row>
    <row r="68" spans="1:5" ht="26.25" x14ac:dyDescent="0.25">
      <c r="A68" s="24" t="s">
        <v>94</v>
      </c>
      <c r="B68" s="13">
        <v>28842147765</v>
      </c>
      <c r="C68" s="14" t="s">
        <v>21</v>
      </c>
      <c r="D68" s="15" t="s">
        <v>91</v>
      </c>
      <c r="E68" s="16">
        <v>0</v>
      </c>
    </row>
    <row r="69" spans="1:5" ht="26.25" x14ac:dyDescent="0.25">
      <c r="A69" s="27" t="s">
        <v>95</v>
      </c>
      <c r="B69" s="18"/>
      <c r="C69" s="19"/>
      <c r="D69" s="20"/>
      <c r="E69" s="21">
        <f>SUM(E66,E68,E67)</f>
        <v>0</v>
      </c>
    </row>
    <row r="70" spans="1:5" ht="26.25" x14ac:dyDescent="0.25">
      <c r="A70" s="13" t="s">
        <v>96</v>
      </c>
      <c r="B70" s="13">
        <v>69523788448</v>
      </c>
      <c r="C70" s="14" t="s">
        <v>35</v>
      </c>
      <c r="D70" s="15" t="s">
        <v>97</v>
      </c>
      <c r="E70" s="16">
        <v>30</v>
      </c>
    </row>
    <row r="71" spans="1:5" ht="26.25" x14ac:dyDescent="0.25">
      <c r="A71" s="13" t="s">
        <v>98</v>
      </c>
      <c r="B71" s="13">
        <v>17847110267</v>
      </c>
      <c r="C71" s="14" t="s">
        <v>21</v>
      </c>
      <c r="D71" s="15" t="s">
        <v>97</v>
      </c>
      <c r="E71" s="16">
        <v>99.56</v>
      </c>
    </row>
    <row r="72" spans="1:5" ht="26.25" x14ac:dyDescent="0.25">
      <c r="A72" s="13" t="s">
        <v>23</v>
      </c>
      <c r="B72" s="13">
        <v>35956517501</v>
      </c>
      <c r="C72" s="14" t="s">
        <v>24</v>
      </c>
      <c r="D72" s="15" t="s">
        <v>97</v>
      </c>
      <c r="E72" s="16">
        <v>165.9</v>
      </c>
    </row>
    <row r="73" spans="1:5" ht="26.25" x14ac:dyDescent="0.25">
      <c r="A73" s="13" t="s">
        <v>99</v>
      </c>
      <c r="B73" s="13">
        <v>37439642333</v>
      </c>
      <c r="C73" s="14" t="s">
        <v>42</v>
      </c>
      <c r="D73" s="15" t="s">
        <v>97</v>
      </c>
      <c r="E73" s="16">
        <v>50</v>
      </c>
    </row>
    <row r="74" spans="1:5" ht="26.25" x14ac:dyDescent="0.25">
      <c r="A74" s="13" t="s">
        <v>100</v>
      </c>
      <c r="B74" s="13">
        <v>14506572540</v>
      </c>
      <c r="C74" s="14" t="s">
        <v>21</v>
      </c>
      <c r="D74" s="15" t="s">
        <v>101</v>
      </c>
      <c r="E74" s="16">
        <v>112.5</v>
      </c>
    </row>
    <row r="75" spans="1:5" ht="26.25" x14ac:dyDescent="0.25">
      <c r="A75" s="13" t="s">
        <v>102</v>
      </c>
      <c r="B75" s="13">
        <v>28753835270</v>
      </c>
      <c r="C75" s="14" t="s">
        <v>53</v>
      </c>
      <c r="D75" s="15" t="s">
        <v>97</v>
      </c>
      <c r="E75" s="16">
        <v>0</v>
      </c>
    </row>
    <row r="76" spans="1:5" ht="26.25" x14ac:dyDescent="0.25">
      <c r="A76" s="18" t="s">
        <v>103</v>
      </c>
      <c r="B76" s="18"/>
      <c r="C76" s="19"/>
      <c r="D76" s="20"/>
      <c r="E76" s="21">
        <f>SUM(E70,E71,E72,E73,E75,E74)</f>
        <v>457.96000000000004</v>
      </c>
    </row>
    <row r="77" spans="1:5" ht="26.25" x14ac:dyDescent="0.25">
      <c r="A77" s="13" t="s">
        <v>29</v>
      </c>
      <c r="B77" s="18"/>
      <c r="C77" s="14" t="s">
        <v>21</v>
      </c>
      <c r="D77" s="15" t="s">
        <v>104</v>
      </c>
      <c r="E77" s="16">
        <v>0</v>
      </c>
    </row>
    <row r="78" spans="1:5" ht="26.25" x14ac:dyDescent="0.25">
      <c r="A78" s="13" t="s">
        <v>162</v>
      </c>
      <c r="B78" s="18"/>
      <c r="C78" s="14" t="s">
        <v>21</v>
      </c>
      <c r="D78" s="15" t="s">
        <v>105</v>
      </c>
      <c r="E78" s="16">
        <v>30</v>
      </c>
    </row>
    <row r="79" spans="1:5" ht="26.25" x14ac:dyDescent="0.25">
      <c r="A79" s="13" t="s">
        <v>106</v>
      </c>
      <c r="B79" s="18"/>
      <c r="C79" s="14" t="s">
        <v>21</v>
      </c>
      <c r="D79" s="15" t="s">
        <v>107</v>
      </c>
      <c r="E79" s="16">
        <v>0</v>
      </c>
    </row>
    <row r="80" spans="1:5" ht="26.25" x14ac:dyDescent="0.25">
      <c r="A80" s="13" t="s">
        <v>108</v>
      </c>
      <c r="B80" s="18"/>
      <c r="C80" s="14" t="s">
        <v>21</v>
      </c>
      <c r="D80" s="15" t="s">
        <v>109</v>
      </c>
      <c r="E80" s="16">
        <v>0</v>
      </c>
    </row>
    <row r="81" spans="1:5" ht="26.25" x14ac:dyDescent="0.25">
      <c r="A81" s="13" t="s">
        <v>110</v>
      </c>
      <c r="B81" s="18"/>
      <c r="C81" s="14" t="s">
        <v>21</v>
      </c>
      <c r="D81" s="15" t="s">
        <v>111</v>
      </c>
      <c r="E81" s="16">
        <v>0</v>
      </c>
    </row>
    <row r="82" spans="1:5" ht="26.25" x14ac:dyDescent="0.25">
      <c r="A82" s="13" t="s">
        <v>112</v>
      </c>
      <c r="B82" s="18"/>
      <c r="C82" s="14" t="s">
        <v>21</v>
      </c>
      <c r="D82" s="15" t="s">
        <v>113</v>
      </c>
      <c r="E82" s="16">
        <v>0</v>
      </c>
    </row>
    <row r="83" spans="1:5" ht="26.25" x14ac:dyDescent="0.25">
      <c r="A83" s="33" t="s">
        <v>114</v>
      </c>
      <c r="B83" s="18"/>
      <c r="C83" s="14"/>
      <c r="D83" s="20"/>
      <c r="E83" s="21">
        <f>SUM(E77+E78+E79+E80+E81+E82)</f>
        <v>30</v>
      </c>
    </row>
    <row r="84" spans="1:5" ht="26.25" x14ac:dyDescent="0.25">
      <c r="A84" s="29" t="s">
        <v>115</v>
      </c>
      <c r="B84" s="29"/>
      <c r="C84" s="30" t="s">
        <v>42</v>
      </c>
      <c r="D84" s="31" t="s">
        <v>116</v>
      </c>
      <c r="E84" s="32">
        <v>83.91</v>
      </c>
    </row>
    <row r="85" spans="1:5" ht="26.25" x14ac:dyDescent="0.25">
      <c r="A85" s="18" t="s">
        <v>117</v>
      </c>
      <c r="B85" s="18"/>
      <c r="C85" s="19"/>
      <c r="D85" s="20"/>
      <c r="E85" s="21">
        <f>SUM(E84)</f>
        <v>83.91</v>
      </c>
    </row>
    <row r="86" spans="1:5" ht="26.25" x14ac:dyDescent="0.25">
      <c r="A86" s="29" t="s">
        <v>118</v>
      </c>
      <c r="B86" s="29"/>
      <c r="C86" s="30" t="s">
        <v>24</v>
      </c>
      <c r="D86" s="31" t="s">
        <v>119</v>
      </c>
      <c r="E86" s="32">
        <v>0</v>
      </c>
    </row>
    <row r="87" spans="1:5" ht="26.25" x14ac:dyDescent="0.25">
      <c r="A87" s="29" t="s">
        <v>120</v>
      </c>
      <c r="B87" s="29"/>
      <c r="C87" s="30" t="s">
        <v>21</v>
      </c>
      <c r="D87" s="31" t="s">
        <v>119</v>
      </c>
      <c r="E87" s="32">
        <v>0</v>
      </c>
    </row>
    <row r="88" spans="1:5" ht="26.25" x14ac:dyDescent="0.25">
      <c r="A88" s="29" t="s">
        <v>121</v>
      </c>
      <c r="B88" s="29"/>
      <c r="C88" s="30" t="s">
        <v>21</v>
      </c>
      <c r="D88" s="31" t="s">
        <v>122</v>
      </c>
      <c r="E88" s="32">
        <v>0</v>
      </c>
    </row>
    <row r="89" spans="1:5" ht="26.25" x14ac:dyDescent="0.25">
      <c r="A89" s="13" t="s">
        <v>123</v>
      </c>
      <c r="B89" s="13">
        <v>78661516143</v>
      </c>
      <c r="C89" s="14" t="s">
        <v>21</v>
      </c>
      <c r="D89" s="15" t="s">
        <v>119</v>
      </c>
      <c r="E89" s="16">
        <v>0</v>
      </c>
    </row>
    <row r="90" spans="1:5" ht="26.25" x14ac:dyDescent="0.25">
      <c r="A90" s="18" t="s">
        <v>124</v>
      </c>
      <c r="B90" s="18"/>
      <c r="C90" s="19"/>
      <c r="D90" s="20"/>
      <c r="E90" s="21">
        <f>SUM(E86+E87+E89+E88)</f>
        <v>0</v>
      </c>
    </row>
    <row r="91" spans="1:5" ht="26.25" x14ac:dyDescent="0.25">
      <c r="A91" s="29" t="s">
        <v>125</v>
      </c>
      <c r="B91" s="29" t="s">
        <v>126</v>
      </c>
      <c r="C91" s="30" t="s">
        <v>42</v>
      </c>
      <c r="D91" s="31" t="s">
        <v>127</v>
      </c>
      <c r="E91" s="32">
        <v>0</v>
      </c>
    </row>
    <row r="92" spans="1:5" ht="26.25" x14ac:dyDescent="0.25">
      <c r="A92" s="29" t="s">
        <v>128</v>
      </c>
      <c r="B92" s="29">
        <v>23071028130</v>
      </c>
      <c r="C92" s="30" t="s">
        <v>21</v>
      </c>
      <c r="D92" s="31" t="s">
        <v>127</v>
      </c>
      <c r="E92" s="32">
        <v>0</v>
      </c>
    </row>
    <row r="93" spans="1:5" ht="26.25" x14ac:dyDescent="0.25">
      <c r="A93" s="13" t="s">
        <v>129</v>
      </c>
      <c r="B93" s="13">
        <v>68419124305</v>
      </c>
      <c r="C93" s="14" t="s">
        <v>21</v>
      </c>
      <c r="D93" s="15" t="s">
        <v>127</v>
      </c>
      <c r="E93" s="16">
        <v>21.24</v>
      </c>
    </row>
    <row r="94" spans="1:5" ht="26.25" x14ac:dyDescent="0.25">
      <c r="A94" s="18" t="s">
        <v>130</v>
      </c>
      <c r="B94" s="18"/>
      <c r="C94" s="19"/>
      <c r="D94" s="20"/>
      <c r="E94" s="21">
        <f>SUM(E91,E92,E93)</f>
        <v>21.24</v>
      </c>
    </row>
    <row r="95" spans="1:5" ht="26.25" x14ac:dyDescent="0.25">
      <c r="A95" s="24" t="s">
        <v>131</v>
      </c>
      <c r="B95" s="13">
        <v>87177193043</v>
      </c>
      <c r="C95" s="14" t="s">
        <v>21</v>
      </c>
      <c r="D95" s="15" t="s">
        <v>132</v>
      </c>
      <c r="E95" s="16">
        <v>0</v>
      </c>
    </row>
    <row r="96" spans="1:5" ht="26.25" x14ac:dyDescent="0.25">
      <c r="A96" s="18" t="s">
        <v>133</v>
      </c>
      <c r="B96" s="18"/>
      <c r="C96" s="19"/>
      <c r="D96" s="20"/>
      <c r="E96" s="21">
        <f>SUM(E95)</f>
        <v>0</v>
      </c>
    </row>
    <row r="97" spans="1:5" ht="52.5" x14ac:dyDescent="0.25">
      <c r="A97" s="13" t="s">
        <v>134</v>
      </c>
      <c r="B97" s="13">
        <v>85821130368</v>
      </c>
      <c r="C97" s="14" t="s">
        <v>21</v>
      </c>
      <c r="D97" s="15" t="s">
        <v>135</v>
      </c>
      <c r="E97" s="16">
        <v>1.66</v>
      </c>
    </row>
    <row r="98" spans="1:5" ht="52.5" x14ac:dyDescent="0.25">
      <c r="A98" s="13" t="s">
        <v>136</v>
      </c>
      <c r="B98" s="13">
        <v>92963223473</v>
      </c>
      <c r="C98" s="14" t="s">
        <v>21</v>
      </c>
      <c r="D98" s="15" t="s">
        <v>135</v>
      </c>
      <c r="E98" s="16">
        <v>93.41</v>
      </c>
    </row>
    <row r="99" spans="1:5" ht="26.25" x14ac:dyDescent="0.25">
      <c r="A99" s="18" t="s">
        <v>137</v>
      </c>
      <c r="B99" s="18"/>
      <c r="C99" s="19"/>
      <c r="D99" s="20"/>
      <c r="E99" s="21">
        <f>SUM(E97,E98)</f>
        <v>95.07</v>
      </c>
    </row>
    <row r="100" spans="1:5" ht="26.25" x14ac:dyDescent="0.25">
      <c r="A100" s="29" t="s">
        <v>138</v>
      </c>
      <c r="B100" s="29">
        <v>52453063319</v>
      </c>
      <c r="C100" s="30" t="s">
        <v>21</v>
      </c>
      <c r="D100" s="31" t="s">
        <v>139</v>
      </c>
      <c r="E100" s="32">
        <v>0</v>
      </c>
    </row>
    <row r="101" spans="1:5" ht="26.25" x14ac:dyDescent="0.25">
      <c r="A101" s="18" t="s">
        <v>140</v>
      </c>
      <c r="B101" s="18"/>
      <c r="C101" s="19"/>
      <c r="D101" s="20"/>
      <c r="E101" s="21">
        <f>SUM(E100)</f>
        <v>0</v>
      </c>
    </row>
    <row r="102" spans="1:5" ht="26.25" x14ac:dyDescent="0.25">
      <c r="A102" s="13"/>
      <c r="B102" s="13"/>
      <c r="C102" s="14"/>
      <c r="D102" s="15"/>
      <c r="E102" s="16">
        <v>0</v>
      </c>
    </row>
    <row r="103" spans="1:5" ht="26.25" x14ac:dyDescent="0.25">
      <c r="A103" s="13" t="s">
        <v>141</v>
      </c>
      <c r="B103" s="13">
        <v>28469250621</v>
      </c>
      <c r="C103" s="14" t="s">
        <v>42</v>
      </c>
      <c r="D103" s="15" t="s">
        <v>142</v>
      </c>
      <c r="E103" s="16">
        <v>0</v>
      </c>
    </row>
    <row r="104" spans="1:5" ht="26.25" x14ac:dyDescent="0.25">
      <c r="A104" s="13" t="s">
        <v>143</v>
      </c>
      <c r="B104" s="13">
        <v>30777726033</v>
      </c>
      <c r="C104" s="14" t="s">
        <v>21</v>
      </c>
      <c r="D104" s="15" t="s">
        <v>142</v>
      </c>
      <c r="E104" s="16">
        <v>0</v>
      </c>
    </row>
    <row r="105" spans="1:5" ht="26.25" x14ac:dyDescent="0.25">
      <c r="A105" s="13" t="s">
        <v>23</v>
      </c>
      <c r="B105" s="13">
        <v>35956517501</v>
      </c>
      <c r="C105" s="14" t="s">
        <v>24</v>
      </c>
      <c r="D105" s="15" t="s">
        <v>142</v>
      </c>
      <c r="E105" s="16"/>
    </row>
    <row r="106" spans="1:5" ht="26.25" x14ac:dyDescent="0.25">
      <c r="A106" s="18" t="s">
        <v>144</v>
      </c>
      <c r="B106" s="18"/>
      <c r="C106" s="19"/>
      <c r="D106" s="20"/>
      <c r="E106" s="21">
        <f>SUM(E102:E104:E105)</f>
        <v>0</v>
      </c>
    </row>
    <row r="107" spans="1:5" ht="26.25" x14ac:dyDescent="0.25">
      <c r="A107" s="29" t="s">
        <v>108</v>
      </c>
      <c r="B107" s="29">
        <v>38967655335</v>
      </c>
      <c r="C107" s="30" t="s">
        <v>21</v>
      </c>
      <c r="D107" s="31" t="s">
        <v>145</v>
      </c>
      <c r="E107" s="32">
        <v>0</v>
      </c>
    </row>
    <row r="108" spans="1:5" ht="26.25" x14ac:dyDescent="0.25">
      <c r="A108" s="13" t="s">
        <v>146</v>
      </c>
      <c r="B108" s="13">
        <v>95803232921</v>
      </c>
      <c r="C108" s="14" t="s">
        <v>21</v>
      </c>
      <c r="D108" s="15" t="s">
        <v>145</v>
      </c>
      <c r="E108" s="16">
        <v>0</v>
      </c>
    </row>
    <row r="109" spans="1:5" ht="26.25" x14ac:dyDescent="0.25">
      <c r="A109" s="13" t="s">
        <v>31</v>
      </c>
      <c r="B109" s="13" t="s">
        <v>147</v>
      </c>
      <c r="C109" s="14" t="s">
        <v>21</v>
      </c>
      <c r="D109" s="15" t="s">
        <v>148</v>
      </c>
      <c r="E109" s="16">
        <v>0</v>
      </c>
    </row>
    <row r="110" spans="1:5" ht="26.25" x14ac:dyDescent="0.25">
      <c r="A110" s="13" t="s">
        <v>149</v>
      </c>
      <c r="B110" s="13">
        <v>79817762581</v>
      </c>
      <c r="C110" s="14" t="s">
        <v>21</v>
      </c>
      <c r="D110" s="15" t="s">
        <v>150</v>
      </c>
      <c r="E110" s="16">
        <v>0</v>
      </c>
    </row>
    <row r="111" spans="1:5" ht="26.25" x14ac:dyDescent="0.25">
      <c r="A111" s="18" t="s">
        <v>151</v>
      </c>
      <c r="B111" s="18"/>
      <c r="C111" s="19"/>
      <c r="D111" s="20"/>
      <c r="E111" s="21">
        <f>SUM(E108,E107+E109+E110)</f>
        <v>0</v>
      </c>
    </row>
    <row r="112" spans="1:5" ht="26.25" x14ac:dyDescent="0.25">
      <c r="A112" s="29" t="s">
        <v>100</v>
      </c>
      <c r="B112" s="13">
        <v>14506572540</v>
      </c>
      <c r="C112" s="30" t="s">
        <v>21</v>
      </c>
      <c r="D112" s="31" t="s">
        <v>152</v>
      </c>
      <c r="E112" s="32">
        <v>0</v>
      </c>
    </row>
    <row r="113" spans="1:5" ht="26.25" x14ac:dyDescent="0.25">
      <c r="A113" s="18" t="s">
        <v>153</v>
      </c>
      <c r="B113" s="18"/>
      <c r="C113" s="19"/>
      <c r="D113" s="20"/>
      <c r="E113" s="21">
        <f>SUM(E112)</f>
        <v>0</v>
      </c>
    </row>
    <row r="114" spans="1:5" ht="26.25" x14ac:dyDescent="0.25">
      <c r="A114" s="18" t="s">
        <v>154</v>
      </c>
      <c r="B114" s="18"/>
      <c r="C114" s="19"/>
      <c r="D114" s="20"/>
      <c r="E114" s="21">
        <f>SUM(E12,E14,E17,E27,E37,E41,E46,E51,E55,E60,E65,E69,E76,E85,E90,E94,E99,E101,E106,E111,E113,E96,E83)</f>
        <v>151151.81999999998</v>
      </c>
    </row>
  </sheetData>
  <mergeCells count="6">
    <mergeCell ref="A1:E1"/>
    <mergeCell ref="A2:B2"/>
    <mergeCell ref="D2:E2"/>
    <mergeCell ref="A3:B3"/>
    <mergeCell ref="D3:E3"/>
    <mergeCell ref="A5:E5"/>
  </mergeCells>
  <conditionalFormatting sqref="A16:A20 A40:D114">
    <cfRule type="expression" dxfId="14" priority="14">
      <formula>MOD(ROW(),2)=0</formula>
    </cfRule>
  </conditionalFormatting>
  <conditionalFormatting sqref="A22">
    <cfRule type="expression" dxfId="13" priority="13">
      <formula>MOD(ROW(),2)=0</formula>
    </cfRule>
  </conditionalFormatting>
  <conditionalFormatting sqref="A25:A30 C29:C30">
    <cfRule type="expression" dxfId="12" priority="11">
      <formula>MOD(ROW(),2)=0</formula>
    </cfRule>
  </conditionalFormatting>
  <conditionalFormatting sqref="A36:A38 C36:D38">
    <cfRule type="expression" dxfId="11" priority="2">
      <formula>MOD(ROW(),2)=0</formula>
    </cfRule>
  </conditionalFormatting>
  <conditionalFormatting sqref="A15:C15">
    <cfRule type="expression" dxfId="10" priority="9">
      <formula>MOD(ROW(),2)=0</formula>
    </cfRule>
  </conditionalFormatting>
  <conditionalFormatting sqref="A7:D14">
    <cfRule type="expression" dxfId="9" priority="10">
      <formula>MOD(ROW(),2)=0</formula>
    </cfRule>
  </conditionalFormatting>
  <conditionalFormatting sqref="B18:C20">
    <cfRule type="expression" dxfId="8" priority="6">
      <formula>MOD(ROW(),2)=0</formula>
    </cfRule>
  </conditionalFormatting>
  <conditionalFormatting sqref="C16:D17 A21:C21 C22:D22 A23:D24 A31:D34 A35:C35 A39:C39">
    <cfRule type="expression" dxfId="7" priority="15">
      <formula>MOD(ROW(),2)=0</formula>
    </cfRule>
  </conditionalFormatting>
  <conditionalFormatting sqref="C25:D28 D29:D30">
    <cfRule type="expression" dxfId="6" priority="12">
      <formula>MOD(ROW(),2)=0</formula>
    </cfRule>
  </conditionalFormatting>
  <conditionalFormatting sqref="D15">
    <cfRule type="expression" dxfId="5" priority="4">
      <formula>MOD(ROW(),2)=0</formula>
    </cfRule>
  </conditionalFormatting>
  <conditionalFormatting sqref="D18:D21">
    <cfRule type="expression" dxfId="4" priority="3">
      <formula>MOD(ROW(),2)=0</formula>
    </cfRule>
  </conditionalFormatting>
  <conditionalFormatting sqref="D35">
    <cfRule type="expression" dxfId="3" priority="5">
      <formula>MOD(ROW(),2)=0</formula>
    </cfRule>
  </conditionalFormatting>
  <conditionalFormatting sqref="D39">
    <cfRule type="expression" dxfId="2" priority="1">
      <formula>MOD(ROW(),2)=0</formula>
    </cfRule>
  </conditionalFormatting>
  <conditionalFormatting sqref="E7:E62 E64:E114">
    <cfRule type="expression" dxfId="1" priority="7">
      <formula>MOD(ROW(),2)=0</formula>
    </cfRule>
    <cfRule type="expression" dxfId="0" priority="8">
      <formula>MOD(ROW(),2)=1</formula>
    </cfRule>
  </conditionalFormatting>
  <pageMargins left="0.7" right="0.7" top="0.75" bottom="0.75" header="0.3" footer="0.3"/>
  <pageSetup paperSize="9" scale="35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052025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Juras</dc:creator>
  <cp:lastModifiedBy>Vesna Juras</cp:lastModifiedBy>
  <dcterms:created xsi:type="dcterms:W3CDTF">2025-06-09T11:19:35Z</dcterms:created>
  <dcterms:modified xsi:type="dcterms:W3CDTF">2025-06-09T11:52:26Z</dcterms:modified>
</cp:coreProperties>
</file>